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MUTUALITAT LABORAL\"/>
    </mc:Choice>
  </mc:AlternateContent>
  <xr:revisionPtr revIDLastSave="0" documentId="13_ncr:1_{71F8B55A-D474-4490-9239-58C2416E458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D10" i="1"/>
  <c r="D12" i="1"/>
  <c r="D14" i="1"/>
  <c r="D16" i="1"/>
  <c r="D8" i="1"/>
  <c r="K13" i="1"/>
  <c r="K12" i="1"/>
  <c r="K11" i="1"/>
  <c r="K10" i="1"/>
  <c r="K9" i="1"/>
  <c r="K8" i="1"/>
  <c r="K7" i="1"/>
  <c r="G7" i="1"/>
  <c r="K6" i="1"/>
  <c r="G6" i="1"/>
  <c r="K5" i="1"/>
  <c r="D18" i="1" l="1"/>
  <c r="D20" i="1" l="1"/>
  <c r="D24" i="1" l="1"/>
  <c r="E27" i="1" s="1"/>
  <c r="F27" i="1" s="1"/>
  <c r="E24" i="1"/>
  <c r="F24" i="1" s="1"/>
  <c r="E25" i="1"/>
  <c r="F25" i="1" s="1"/>
  <c r="E23" i="1"/>
  <c r="F23" i="1" s="1"/>
  <c r="D31" i="1"/>
  <c r="D27" i="1"/>
  <c r="E30" i="1" s="1"/>
  <c r="F30" i="1" s="1"/>
  <c r="D23" i="1"/>
  <c r="E26" i="1" s="1"/>
  <c r="F26" i="1" s="1"/>
  <c r="D30" i="1"/>
  <c r="E29" i="1"/>
  <c r="F29" i="1" s="1"/>
  <c r="D25" i="1"/>
  <c r="E28" i="1" s="1"/>
  <c r="F28" i="1" s="1"/>
  <c r="D29" i="1"/>
  <c r="D28" i="1"/>
  <c r="E31" i="1" s="1"/>
  <c r="F31" i="1" s="1"/>
</calcChain>
</file>

<file path=xl/sharedStrings.xml><?xml version="1.0" encoding="utf-8"?>
<sst xmlns="http://schemas.openxmlformats.org/spreadsheetml/2006/main" count="63" uniqueCount="26">
  <si>
    <t xml:space="preserve"> </t>
  </si>
  <si>
    <t xml:space="preserve">  </t>
  </si>
  <si>
    <t>INICI</t>
  </si>
  <si>
    <t>FI</t>
  </si>
  <si>
    <t>TREBALLAT</t>
  </si>
  <si>
    <t>EMPRESA</t>
  </si>
  <si>
    <t>DIAS TRABAJADOS PERIODO</t>
  </si>
  <si>
    <t>DIAS</t>
  </si>
  <si>
    <t>% DEDUCCION</t>
  </si>
  <si>
    <t>EXERCICIO</t>
  </si>
  <si>
    <t>PENSION ANUAL</t>
  </si>
  <si>
    <t>CALCULO DIAS</t>
  </si>
  <si>
    <t>DEDUCCIÓN  SOBRE PENSIÓN ANUAL</t>
  </si>
  <si>
    <t>DEDUCCIÓN</t>
  </si>
  <si>
    <t>Periodo cotizaciones (35 años)</t>
  </si>
  <si>
    <t>ESCALA ESTIMADA DE TRIBUTACIO DE LA BASE LIQUIDABLE SOTMESA A TIPUS GENERAL</t>
  </si>
  <si>
    <t>Tramos IRPF 2023</t>
  </si>
  <si>
    <t>Estatal</t>
  </si>
  <si>
    <t>Des de</t>
  </si>
  <si>
    <t>Fins a</t>
  </si>
  <si>
    <t>O MÉS.</t>
  </si>
  <si>
    <t xml:space="preserve">Total  </t>
  </si>
  <si>
    <t xml:space="preserve">Elaboració pròpia </t>
  </si>
  <si>
    <t>Tipos Cataluña</t>
  </si>
  <si>
    <t>REAL</t>
  </si>
  <si>
    <t>APLICADO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</si>
</sst>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€"/>
    <numFmt numFmtId="165" formatCode="#,##0\ &quot;€&quot;"/>
    <numFmt numFmtId="166" formatCode="0.000%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191B1C"/>
      <name val="BK-Sans"/>
    </font>
    <font>
      <sz val="11"/>
      <color rgb="FF5C6780"/>
      <name val="BK-Sans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9" fontId="1" fillId="0" borderId="0" xfId="1" applyFont="1"/>
    <xf numFmtId="0" fontId="3" fillId="0" borderId="0" xfId="0" applyFont="1"/>
    <xf numFmtId="4" fontId="3" fillId="0" borderId="0" xfId="0" applyNumberFormat="1" applyFont="1"/>
    <xf numFmtId="0" fontId="2" fillId="0" borderId="2" xfId="0" applyFont="1" applyBorder="1" applyAlignment="1">
      <alignment horizontal="center"/>
    </xf>
    <xf numFmtId="0" fontId="0" fillId="0" borderId="3" xfId="0" applyBorder="1"/>
    <xf numFmtId="14" fontId="0" fillId="0" borderId="2" xfId="0" applyNumberFormat="1" applyBorder="1"/>
    <xf numFmtId="0" fontId="2" fillId="0" borderId="2" xfId="0" applyFont="1" applyBorder="1"/>
    <xf numFmtId="0" fontId="3" fillId="0" borderId="4" xfId="0" applyFont="1" applyBorder="1" applyAlignment="1">
      <alignment horizontal="left"/>
    </xf>
    <xf numFmtId="0" fontId="0" fillId="0" borderId="5" xfId="0" applyBorder="1"/>
    <xf numFmtId="0" fontId="0" fillId="0" borderId="6" xfId="0" applyBorder="1"/>
    <xf numFmtId="14" fontId="0" fillId="0" borderId="0" xfId="0" applyNumberFormat="1"/>
    <xf numFmtId="3" fontId="2" fillId="0" borderId="0" xfId="0" applyNumberFormat="1" applyFont="1"/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4" fontId="4" fillId="2" borderId="12" xfId="0" applyNumberFormat="1" applyFont="1" applyFill="1" applyBorder="1" applyAlignment="1">
      <alignment horizontal="center"/>
    </xf>
    <xf numFmtId="14" fontId="2" fillId="0" borderId="12" xfId="0" applyNumberFormat="1" applyFon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2" fillId="0" borderId="13" xfId="0" applyFont="1" applyBorder="1"/>
    <xf numFmtId="0" fontId="2" fillId="0" borderId="13" xfId="0" applyFont="1" applyBorder="1" applyAlignment="1">
      <alignment horizontal="center"/>
    </xf>
    <xf numFmtId="14" fontId="4" fillId="2" borderId="14" xfId="0" applyNumberFormat="1" applyFont="1" applyFill="1" applyBorder="1" applyAlignment="1">
      <alignment horizontal="center"/>
    </xf>
    <xf numFmtId="0" fontId="0" fillId="0" borderId="2" xfId="0" applyBorder="1"/>
    <xf numFmtId="0" fontId="2" fillId="0" borderId="16" xfId="0" applyFont="1" applyBorder="1" applyAlignment="1">
      <alignment horizontal="center"/>
    </xf>
    <xf numFmtId="0" fontId="2" fillId="0" borderId="7" xfId="0" applyFont="1" applyBorder="1"/>
    <xf numFmtId="0" fontId="0" fillId="0" borderId="9" xfId="0" applyBorder="1"/>
    <xf numFmtId="0" fontId="0" fillId="0" borderId="8" xfId="0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2" fontId="3" fillId="0" borderId="9" xfId="0" applyNumberFormat="1" applyFont="1" applyBorder="1" applyAlignment="1">
      <alignment horizontal="center" wrapText="1"/>
    </xf>
    <xf numFmtId="10" fontId="2" fillId="3" borderId="15" xfId="0" applyNumberFormat="1" applyFont="1" applyFill="1" applyBorder="1" applyAlignment="1">
      <alignment horizontal="center"/>
    </xf>
    <xf numFmtId="10" fontId="2" fillId="3" borderId="23" xfId="0" applyNumberFormat="1" applyFont="1" applyFill="1" applyBorder="1" applyAlignment="1">
      <alignment horizontal="center"/>
    </xf>
    <xf numFmtId="10" fontId="2" fillId="3" borderId="23" xfId="0" applyNumberFormat="1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top" wrapText="1"/>
    </xf>
    <xf numFmtId="0" fontId="5" fillId="4" borderId="9" xfId="0" applyFont="1" applyFill="1" applyBorder="1" applyAlignment="1">
      <alignment horizontal="center" vertical="top" wrapText="1"/>
    </xf>
    <xf numFmtId="0" fontId="5" fillId="4" borderId="15" xfId="0" applyFont="1" applyFill="1" applyBorder="1" applyAlignment="1">
      <alignment vertical="center" wrapText="1"/>
    </xf>
    <xf numFmtId="0" fontId="5" fillId="4" borderId="21" xfId="0" applyFont="1" applyFill="1" applyBorder="1" applyAlignment="1">
      <alignment vertical="center" wrapText="1"/>
    </xf>
    <xf numFmtId="164" fontId="6" fillId="5" borderId="23" xfId="0" applyNumberFormat="1" applyFont="1" applyFill="1" applyBorder="1" applyAlignment="1">
      <alignment vertical="center" wrapText="1"/>
    </xf>
    <xf numFmtId="10" fontId="6" fillId="5" borderId="15" xfId="0" applyNumberFormat="1" applyFont="1" applyFill="1" applyBorder="1" applyAlignment="1">
      <alignment vertical="center" wrapText="1"/>
    </xf>
    <xf numFmtId="10" fontId="6" fillId="5" borderId="23" xfId="0" applyNumberFormat="1" applyFont="1" applyFill="1" applyBorder="1" applyAlignment="1">
      <alignment vertical="center" wrapText="1"/>
    </xf>
    <xf numFmtId="165" fontId="6" fillId="5" borderId="23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4" fontId="3" fillId="0" borderId="5" xfId="0" applyNumberFormat="1" applyFont="1" applyBorder="1"/>
    <xf numFmtId="4" fontId="0" fillId="2" borderId="5" xfId="0" applyNumberFormat="1" applyFill="1" applyBorder="1" applyAlignment="1">
      <alignment horizontal="center"/>
    </xf>
    <xf numFmtId="166" fontId="3" fillId="0" borderId="5" xfId="1" applyNumberFormat="1" applyFont="1" applyBorder="1"/>
    <xf numFmtId="166" fontId="2" fillId="0" borderId="5" xfId="0" applyNumberFormat="1" applyFont="1" applyBorder="1" applyAlignment="1">
      <alignment horizontal="center"/>
    </xf>
    <xf numFmtId="4" fontId="0" fillId="2" borderId="0" xfId="0" applyNumberFormat="1" applyFill="1" applyAlignment="1">
      <alignment horizontal="center"/>
    </xf>
    <xf numFmtId="166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3" xfId="0" applyFont="1" applyBorder="1"/>
    <xf numFmtId="0" fontId="3" fillId="0" borderId="6" xfId="0" applyFont="1" applyBorder="1"/>
    <xf numFmtId="0" fontId="2" fillId="0" borderId="24" xfId="0" applyFont="1" applyBorder="1" applyAlignment="1">
      <alignment horizontal="center"/>
    </xf>
    <xf numFmtId="14" fontId="4" fillId="2" borderId="25" xfId="0" applyNumberFormat="1" applyFont="1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14" fontId="2" fillId="0" borderId="25" xfId="0" applyNumberFormat="1" applyFont="1" applyBorder="1" applyAlignment="1">
      <alignment horizontal="center"/>
    </xf>
    <xf numFmtId="14" fontId="4" fillId="2" borderId="2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0" xfId="0" applyBorder="1"/>
    <xf numFmtId="0" fontId="0" fillId="0" borderId="27" xfId="0" quotePrefix="1" applyBorder="1"/>
    <xf numFmtId="0" fontId="0" fillId="0" borderId="22" xfId="0" quotePrefix="1" applyBorder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14" fontId="2" fillId="0" borderId="2" xfId="0" applyNumberFormat="1" applyFont="1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1"/>
  <sheetViews>
    <sheetView tabSelected="1" workbookViewId="0">
      <selection activeCell="D27" sqref="D27"/>
    </sheetView>
  </sheetViews>
  <sheetFormatPr baseColWidth="10" defaultRowHeight="14.4"/>
  <cols>
    <col min="2" max="2" width="18.77734375" customWidth="1"/>
    <col min="3" max="3" width="15.6640625" customWidth="1"/>
    <col min="4" max="4" width="16.109375" customWidth="1"/>
    <col min="5" max="5" width="14.109375" customWidth="1"/>
    <col min="7" max="7" width="12.33203125" customWidth="1"/>
    <col min="8" max="8" width="12.109375" customWidth="1"/>
    <col min="9" max="9" width="10.6640625" customWidth="1"/>
    <col min="10" max="10" width="8.77734375" customWidth="1"/>
    <col min="11" max="11" width="10.109375" customWidth="1"/>
  </cols>
  <sheetData>
    <row r="1" spans="2:11" ht="15" thickBot="1">
      <c r="B1" s="1" t="s">
        <v>1</v>
      </c>
      <c r="C1" s="3" t="s">
        <v>0</v>
      </c>
    </row>
    <row r="2" spans="2:11" ht="14.55" customHeight="1" thickBot="1">
      <c r="B2" s="26" t="s">
        <v>0</v>
      </c>
      <c r="C2" s="32" t="s">
        <v>11</v>
      </c>
      <c r="D2" s="27"/>
      <c r="E2" s="28"/>
      <c r="G2" s="69" t="s">
        <v>15</v>
      </c>
      <c r="H2" s="70"/>
      <c r="I2" s="70"/>
      <c r="J2" s="70"/>
      <c r="K2" s="71"/>
    </row>
    <row r="3" spans="2:11" ht="28.2" thickBot="1">
      <c r="B3" s="6" t="s">
        <v>0</v>
      </c>
      <c r="C3" s="2" t="s">
        <v>0</v>
      </c>
      <c r="D3" s="2" t="s">
        <v>7</v>
      </c>
      <c r="E3" s="7"/>
      <c r="G3" s="36" t="s">
        <v>16</v>
      </c>
      <c r="H3" s="37" t="s">
        <v>22</v>
      </c>
      <c r="I3" s="72" t="s">
        <v>23</v>
      </c>
      <c r="J3" s="74" t="s">
        <v>17</v>
      </c>
      <c r="K3" s="74" t="s">
        <v>21</v>
      </c>
    </row>
    <row r="4" spans="2:11" ht="15" thickBot="1">
      <c r="B4" s="67" t="s">
        <v>14</v>
      </c>
      <c r="C4" s="68"/>
      <c r="D4" s="14">
        <v>12775</v>
      </c>
      <c r="E4" s="7"/>
      <c r="G4" s="38" t="s">
        <v>18</v>
      </c>
      <c r="H4" s="39" t="s">
        <v>19</v>
      </c>
      <c r="I4" s="73"/>
      <c r="J4" s="75"/>
      <c r="K4" s="75"/>
    </row>
    <row r="5" spans="2:11" ht="15" thickBot="1">
      <c r="B5" s="24"/>
      <c r="E5" s="7"/>
      <c r="G5" s="40">
        <v>0</v>
      </c>
      <c r="H5" s="40">
        <v>12450.00001</v>
      </c>
      <c r="I5" s="41">
        <v>0.105</v>
      </c>
      <c r="J5" s="41">
        <v>9.5000000000000001E-2</v>
      </c>
      <c r="K5" s="33">
        <f>SUM(I5:J5)</f>
        <v>0.2</v>
      </c>
    </row>
    <row r="6" spans="2:11" ht="15" thickBot="1">
      <c r="B6" s="16" t="s">
        <v>4</v>
      </c>
      <c r="C6" s="21"/>
      <c r="D6" s="22" t="s">
        <v>7</v>
      </c>
      <c r="E6" s="25" t="s">
        <v>5</v>
      </c>
      <c r="G6" s="40">
        <f>12450</f>
        <v>12450</v>
      </c>
      <c r="H6" s="40">
        <v>17707.00001</v>
      </c>
      <c r="I6" s="42">
        <v>0.12</v>
      </c>
      <c r="J6" s="42">
        <v>0.12</v>
      </c>
      <c r="K6" s="34">
        <f t="shared" ref="K6:K13" si="0">SUM(I6:J6)</f>
        <v>0.24</v>
      </c>
    </row>
    <row r="7" spans="2:11">
      <c r="B7" s="15" t="s">
        <v>2</v>
      </c>
      <c r="C7" s="54" t="s">
        <v>3</v>
      </c>
      <c r="D7" s="62"/>
      <c r="E7" s="59"/>
      <c r="G7" s="40">
        <f>17707</f>
        <v>17707</v>
      </c>
      <c r="H7" s="40">
        <v>21000.00001</v>
      </c>
      <c r="I7" s="42">
        <v>0.14000000000000001</v>
      </c>
      <c r="J7" s="42">
        <v>0.15</v>
      </c>
      <c r="K7" s="34">
        <f t="shared" si="0"/>
        <v>0.29000000000000004</v>
      </c>
    </row>
    <row r="8" spans="2:11">
      <c r="B8" s="18" t="s">
        <v>0</v>
      </c>
      <c r="C8" s="55" t="s">
        <v>0</v>
      </c>
      <c r="D8" s="63" t="str">
        <f>IFERROR(C8-B8+1,"")</f>
        <v/>
      </c>
      <c r="E8" s="60" t="s">
        <v>0</v>
      </c>
      <c r="G8" s="40">
        <v>21000</v>
      </c>
      <c r="H8" s="40">
        <v>33007.000010000003</v>
      </c>
      <c r="I8" s="42">
        <v>0.15</v>
      </c>
      <c r="J8" s="42">
        <v>0.185</v>
      </c>
      <c r="K8" s="34">
        <f t="shared" si="0"/>
        <v>0.33499999999999996</v>
      </c>
    </row>
    <row r="9" spans="2:11">
      <c r="B9" s="17" t="s">
        <v>2</v>
      </c>
      <c r="C9" s="56" t="s">
        <v>3</v>
      </c>
      <c r="D9" s="63"/>
      <c r="E9" s="60"/>
      <c r="G9" s="40">
        <v>33007</v>
      </c>
      <c r="H9" s="40">
        <v>53407.000010000003</v>
      </c>
      <c r="I9" s="42">
        <v>0.188</v>
      </c>
      <c r="J9" s="42">
        <v>0.22500000000000001</v>
      </c>
      <c r="K9" s="34">
        <f t="shared" si="0"/>
        <v>0.41300000000000003</v>
      </c>
    </row>
    <row r="10" spans="2:11">
      <c r="B10" s="18" t="s">
        <v>0</v>
      </c>
      <c r="C10" s="55" t="s">
        <v>0</v>
      </c>
      <c r="D10" s="63" t="str">
        <f t="shared" ref="D10:D16" si="1">IFERROR(C10-B10+1,"")</f>
        <v/>
      </c>
      <c r="E10" s="60" t="s">
        <v>0</v>
      </c>
      <c r="G10" s="40">
        <v>53407</v>
      </c>
      <c r="H10" s="40">
        <v>90000.000100000005</v>
      </c>
      <c r="I10" s="42">
        <v>0.215</v>
      </c>
      <c r="J10" s="42">
        <v>0.245</v>
      </c>
      <c r="K10" s="34">
        <f t="shared" si="0"/>
        <v>0.45999999999999996</v>
      </c>
    </row>
    <row r="11" spans="2:11">
      <c r="B11" s="17" t="s">
        <v>2</v>
      </c>
      <c r="C11" s="56" t="s">
        <v>3</v>
      </c>
      <c r="D11" s="63"/>
      <c r="E11" s="60"/>
      <c r="G11" s="40">
        <v>90000</v>
      </c>
      <c r="H11" s="40">
        <v>120000.00001</v>
      </c>
      <c r="I11" s="42">
        <v>0.23499999999999999</v>
      </c>
      <c r="J11" s="42">
        <v>0.245</v>
      </c>
      <c r="K11" s="34">
        <f t="shared" si="0"/>
        <v>0.48</v>
      </c>
    </row>
    <row r="12" spans="2:11">
      <c r="B12" s="18" t="s">
        <v>0</v>
      </c>
      <c r="C12" s="55" t="s">
        <v>0</v>
      </c>
      <c r="D12" s="63" t="str">
        <f t="shared" si="1"/>
        <v/>
      </c>
      <c r="E12" s="60" t="s">
        <v>0</v>
      </c>
      <c r="G12" s="40">
        <v>120000</v>
      </c>
      <c r="H12" s="40">
        <v>175000.00000999999</v>
      </c>
      <c r="I12" s="42">
        <v>0.245</v>
      </c>
      <c r="J12" s="42">
        <v>0.245</v>
      </c>
      <c r="K12" s="34">
        <f t="shared" si="0"/>
        <v>0.49</v>
      </c>
    </row>
    <row r="13" spans="2:11">
      <c r="B13" s="19" t="s">
        <v>2</v>
      </c>
      <c r="C13" s="57" t="s">
        <v>3</v>
      </c>
      <c r="D13" s="63"/>
      <c r="E13" s="60"/>
      <c r="G13" s="40">
        <v>175000.01</v>
      </c>
      <c r="H13" s="43" t="s">
        <v>20</v>
      </c>
      <c r="I13" s="42">
        <v>0.255</v>
      </c>
      <c r="J13" s="42">
        <v>0.245</v>
      </c>
      <c r="K13" s="35">
        <f t="shared" si="0"/>
        <v>0.5</v>
      </c>
    </row>
    <row r="14" spans="2:11">
      <c r="B14" s="18" t="s">
        <v>0</v>
      </c>
      <c r="C14" s="55" t="s">
        <v>0</v>
      </c>
      <c r="D14" s="63" t="str">
        <f t="shared" si="1"/>
        <v/>
      </c>
      <c r="E14" s="60" t="s">
        <v>0</v>
      </c>
    </row>
    <row r="15" spans="2:11">
      <c r="B15" s="20" t="s">
        <v>2</v>
      </c>
      <c r="C15" s="57" t="s">
        <v>3</v>
      </c>
      <c r="D15" s="63"/>
      <c r="E15" s="60" t="s">
        <v>0</v>
      </c>
      <c r="G15" t="s">
        <v>0</v>
      </c>
    </row>
    <row r="16" spans="2:11" ht="15" thickBot="1">
      <c r="B16" s="23" t="s">
        <v>0</v>
      </c>
      <c r="C16" s="58" t="s">
        <v>0</v>
      </c>
      <c r="D16" s="64" t="str">
        <f t="shared" si="1"/>
        <v/>
      </c>
      <c r="E16" s="61" t="s">
        <v>0</v>
      </c>
    </row>
    <row r="17" spans="2:7">
      <c r="B17" s="8"/>
      <c r="C17" s="13"/>
      <c r="E17" s="7"/>
    </row>
    <row r="18" spans="2:7">
      <c r="B18" s="65" t="s">
        <v>6</v>
      </c>
      <c r="C18" s="66"/>
      <c r="D18" s="14">
        <f>SUM(D8:D16)</f>
        <v>0</v>
      </c>
      <c r="E18" s="7"/>
    </row>
    <row r="19" spans="2:7">
      <c r="B19" s="9"/>
      <c r="D19" t="s">
        <v>0</v>
      </c>
      <c r="E19" s="7"/>
    </row>
    <row r="20" spans="2:7" ht="15" thickBot="1">
      <c r="B20" s="10" t="s">
        <v>12</v>
      </c>
      <c r="C20" s="11"/>
      <c r="D20" s="47">
        <f>((D18)*25)/(D4)/100</f>
        <v>0</v>
      </c>
      <c r="E20" s="12"/>
    </row>
    <row r="21" spans="2:7" ht="15" thickBot="1">
      <c r="B21" s="4" t="s">
        <v>0</v>
      </c>
      <c r="C21" s="4"/>
      <c r="D21" s="5" t="s">
        <v>0</v>
      </c>
      <c r="E21" t="s">
        <v>0</v>
      </c>
    </row>
    <row r="22" spans="2:7">
      <c r="B22" s="29" t="s">
        <v>9</v>
      </c>
      <c r="C22" s="30" t="s">
        <v>10</v>
      </c>
      <c r="D22" s="30" t="s">
        <v>8</v>
      </c>
      <c r="E22" s="30" t="s">
        <v>13</v>
      </c>
      <c r="F22" s="30" t="s">
        <v>24</v>
      </c>
      <c r="G22" s="51" t="s">
        <v>25</v>
      </c>
    </row>
    <row r="23" spans="2:7">
      <c r="B23" s="31">
        <v>2018</v>
      </c>
      <c r="C23" s="49">
        <v>0</v>
      </c>
      <c r="D23" s="50">
        <f>D20</f>
        <v>0</v>
      </c>
      <c r="E23" s="5">
        <f>IF(C23&lt;0,0,C23*D20)</f>
        <v>0</v>
      </c>
      <c r="F23" s="5">
        <f>IF(E23&lt;0,0,E23*K9)</f>
        <v>0</v>
      </c>
      <c r="G23" s="52" t="s">
        <v>0</v>
      </c>
    </row>
    <row r="24" spans="2:7">
      <c r="B24" s="31">
        <v>2019</v>
      </c>
      <c r="C24" s="49">
        <v>0</v>
      </c>
      <c r="D24" s="50">
        <f>D20</f>
        <v>0</v>
      </c>
      <c r="E24" s="5">
        <f>IF(C24&lt;0,0,C24*D20)</f>
        <v>0</v>
      </c>
      <c r="F24" s="5">
        <f>IF(E24&lt;0,0,E24*K9)</f>
        <v>0</v>
      </c>
      <c r="G24" s="52" t="s">
        <v>0</v>
      </c>
    </row>
    <row r="25" spans="2:7">
      <c r="B25" s="31">
        <v>2020</v>
      </c>
      <c r="C25" s="49">
        <v>0</v>
      </c>
      <c r="D25" s="50">
        <f>D20</f>
        <v>0</v>
      </c>
      <c r="E25" s="5">
        <f>IF(C25&lt;0,0,C25*D20)</f>
        <v>0</v>
      </c>
      <c r="F25" s="5">
        <f>IF(E25&lt;0,0,E25*K9)</f>
        <v>0</v>
      </c>
      <c r="G25" s="52" t="s">
        <v>0</v>
      </c>
    </row>
    <row r="26" spans="2:7">
      <c r="B26" s="31">
        <v>2021</v>
      </c>
      <c r="C26" s="49">
        <v>0</v>
      </c>
      <c r="D26" s="50">
        <f>D20</f>
        <v>0</v>
      </c>
      <c r="E26" s="5">
        <f t="shared" ref="E26:E31" si="2">IF(C26&lt;0,0,C26*D23)</f>
        <v>0</v>
      </c>
      <c r="F26" s="5">
        <f>IF(E26&lt;0,0,E26*K9)</f>
        <v>0</v>
      </c>
      <c r="G26" s="52" t="s">
        <v>0</v>
      </c>
    </row>
    <row r="27" spans="2:7">
      <c r="B27" s="31">
        <v>2022</v>
      </c>
      <c r="C27" s="49">
        <v>0</v>
      </c>
      <c r="D27" s="50">
        <f>D20</f>
        <v>0</v>
      </c>
      <c r="E27" s="5">
        <f t="shared" si="2"/>
        <v>0</v>
      </c>
      <c r="F27" s="5">
        <f>IF(E27&lt;0,0,E27*K9)</f>
        <v>0</v>
      </c>
      <c r="G27" s="52"/>
    </row>
    <row r="28" spans="2:7">
      <c r="B28" s="31">
        <v>2023</v>
      </c>
      <c r="C28" s="49">
        <v>0</v>
      </c>
      <c r="D28" s="50">
        <f>D20</f>
        <v>0</v>
      </c>
      <c r="E28" s="5">
        <f t="shared" si="2"/>
        <v>0</v>
      </c>
      <c r="F28" s="5">
        <f>IF(E28&lt;0,0,E28*K9)</f>
        <v>0</v>
      </c>
      <c r="G28" s="52"/>
    </row>
    <row r="29" spans="2:7">
      <c r="B29" s="31">
        <v>2024</v>
      </c>
      <c r="C29" s="49">
        <v>0</v>
      </c>
      <c r="D29" s="50">
        <f>D20</f>
        <v>0</v>
      </c>
      <c r="E29" s="5">
        <f t="shared" si="2"/>
        <v>0</v>
      </c>
      <c r="F29" s="5">
        <f>IF(E29&lt;0,0,E29*K9)</f>
        <v>0</v>
      </c>
      <c r="G29" s="52"/>
    </row>
    <row r="30" spans="2:7">
      <c r="B30" s="31">
        <v>2025</v>
      </c>
      <c r="C30" s="49">
        <v>0</v>
      </c>
      <c r="D30" s="50">
        <f>D20</f>
        <v>0</v>
      </c>
      <c r="E30" s="5">
        <f t="shared" si="2"/>
        <v>0</v>
      </c>
      <c r="F30" s="5">
        <f>IF(E30&lt;0,0,E30*K9)</f>
        <v>0</v>
      </c>
      <c r="G30" s="52"/>
    </row>
    <row r="31" spans="2:7" ht="15" thickBot="1">
      <c r="B31" s="44">
        <v>2026</v>
      </c>
      <c r="C31" s="46">
        <v>0</v>
      </c>
      <c r="D31" s="48">
        <f>D20</f>
        <v>0</v>
      </c>
      <c r="E31" s="45">
        <f t="shared" si="2"/>
        <v>0</v>
      </c>
      <c r="F31" s="45">
        <f>IF(E31&lt;0,0,E31*K9)</f>
        <v>0</v>
      </c>
      <c r="G31" s="53"/>
    </row>
  </sheetData>
  <mergeCells count="6">
    <mergeCell ref="B18:C18"/>
    <mergeCell ref="B4:C4"/>
    <mergeCell ref="G2:K2"/>
    <mergeCell ref="I3:I4"/>
    <mergeCell ref="J3:J4"/>
    <mergeCell ref="K3:K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 Capellà Barceló</dc:creator>
  <cp:lastModifiedBy>Pere Capellà Barceló</cp:lastModifiedBy>
  <dcterms:created xsi:type="dcterms:W3CDTF">2023-03-31T09:30:07Z</dcterms:created>
  <dcterms:modified xsi:type="dcterms:W3CDTF">2024-03-04T17:37:18Z</dcterms:modified>
</cp:coreProperties>
</file>